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1" activeTab="2"/>
  </bookViews>
  <sheets>
    <sheet name="Anugrah (Bag, Cup, Box)" sheetId="1" r:id="rId1"/>
    <sheet name="UD Abdi Jaya (Bag, Cup, Box)" sheetId="2" r:id="rId2"/>
    <sheet name="PT. SUPARMA JAYA TBK (Tissue)" sheetId="3" r:id="rId3"/>
    <sheet name="Vickel Laundry" sheetId="5" r:id="rId4"/>
    <sheet name="TOTAL" sheetId="4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<sst xmlns="http://schemas.openxmlformats.org/spreadsheetml/2006/main" count="96" uniqueCount="70">
  <si>
    <t>DATE</t>
  </si>
  <si>
    <t>INV NO.</t>
  </si>
  <si>
    <t>DESCRIPTIONS</t>
  </si>
  <si>
    <t>AMOUNT</t>
  </si>
  <si>
    <t>BILLS</t>
  </si>
  <si>
    <t>PRICE</t>
  </si>
  <si>
    <t>SUBTOTAL</t>
  </si>
  <si>
    <t>TOTAL</t>
  </si>
  <si>
    <t>Paper Lunch Box L</t>
  </si>
  <si>
    <t>Thinwall Bowl 650ml</t>
  </si>
  <si>
    <t>Plastic Wrap 45</t>
  </si>
  <si>
    <t>Aluminium Foil 30*7.6</t>
  </si>
  <si>
    <t>Tusuk Yakitori</t>
  </si>
  <si>
    <t>Hand Glove XL</t>
  </si>
  <si>
    <t>Box Burger XL</t>
  </si>
  <si>
    <t>Paper Bag Handle M</t>
  </si>
  <si>
    <t>Paper Bag Handle L</t>
  </si>
  <si>
    <t>Cup inject 400 ml with lid</t>
  </si>
  <si>
    <t>Plastic vacuum 16 x 25</t>
  </si>
  <si>
    <t>Plastic vacuum 20 x 30</t>
  </si>
  <si>
    <t>24/10/2025</t>
  </si>
  <si>
    <t>Cup Sauce 60ml</t>
  </si>
  <si>
    <t>GRAND TOTAL</t>
  </si>
  <si>
    <t>Thermal paper 80 x 80</t>
  </si>
  <si>
    <t>Nota kontan 2 play</t>
  </si>
  <si>
    <t>Nota kontan 3 play</t>
  </si>
  <si>
    <t>Hand Gloves Black M</t>
  </si>
  <si>
    <t>Plastic rope</t>
  </si>
  <si>
    <t>Lunch box L brown</t>
  </si>
  <si>
    <t>Paper cup 12 Oz Brown</t>
  </si>
  <si>
    <t>Hot Lid PLA</t>
  </si>
  <si>
    <t>SO05LC2510002108</t>
  </si>
  <si>
    <t>PLENTY PRO COCKTAIL NAPKIN BORDER</t>
  </si>
  <si>
    <t>SEE-U HTM / ECONO RED</t>
  </si>
  <si>
    <t>SALES PRICE</t>
  </si>
  <si>
    <t>PPN</t>
  </si>
  <si>
    <t>PPh 22</t>
  </si>
  <si>
    <t>STATUS</t>
  </si>
  <si>
    <t>0369</t>
  </si>
  <si>
    <t>0370</t>
  </si>
  <si>
    <t>0371</t>
  </si>
  <si>
    <t>0372</t>
  </si>
  <si>
    <t>0373</t>
  </si>
  <si>
    <t>0374</t>
  </si>
  <si>
    <t>0375</t>
  </si>
  <si>
    <t>0376</t>
  </si>
  <si>
    <t>0377</t>
  </si>
  <si>
    <t>0378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</si>
  <si>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</si>
  <si>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</si>
  <si>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</si>
  <si>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</si>
  <si>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</si>
  <si>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</si>
  <si>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</si>
  <si>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</si>
  <si>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</si>
  <si>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</si>
  <si>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0389</t>
  </si>
  <si>
    <t>0390</t>
  </si>
  <si>
    <t>0391</t>
  </si>
  <si>
    <t>0392</t>
  </si>
  <si>
    <t>0393</t>
  </si>
  <si>
    <t>NO</t>
  </si>
  <si>
    <t>SUPLAYER</t>
  </si>
  <si>
    <t>QYR</t>
  </si>
  <si>
    <t>Anugrah</t>
  </si>
  <si>
    <t>UD Abdi Jaya</t>
  </si>
  <si>
    <t>PT. SUPARMA JAYA TBK</t>
  </si>
  <si>
    <t>Vickel Laundry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</si>
</sst>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0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dd\-mmm"/>
    <numFmt numFmtId="180" formatCode="_ [$IDR]\ * #,##0_ ;_ [$IDR]\ * \-#,##0_ ;_ [$IDR]\ * &quot;-&quot;_ ;_ @_ "/>
    <numFmt numFmtId="181" formatCode="[$-409]d\-mmm\-yyyy;@"/>
    <numFmt numFmtId="182" formatCode="_ * #,##0_ ;_ * \-#,##0_ ;_ * &quot;-&quot;??_ ;_ @_ "/>
    <numFmt numFmtId="183" formatCode="_-&quot;Rp&quot;* #,##0.00_-;\-&quot;Rp&quot;* #,##0.00_-;_-&quot;Rp&quot;* &quot;-&quot;??.00_-;_-@_-"/>
  </numFmts>
  <fonts count="30">
    <font>
      <sz val="11"/>
      <color theme="1"/>
      <name val="Calibri"/>
      <charset val="134"/>
      <scheme val="minor"/>
    </font>
    <font>
      <sz val="11"/>
      <color theme="1"/>
      <name val="Cambria"/>
      <charset val="134"/>
    </font>
    <font>
      <sz val="18"/>
      <color theme="1"/>
      <name val="Cambria"/>
      <charset val="134"/>
    </font>
    <font>
      <sz val="16"/>
      <color theme="1"/>
      <name val="Garamond"/>
      <charset val="134"/>
    </font>
    <font>
      <b/>
      <sz val="11"/>
      <color theme="1"/>
      <name val="Calibri"/>
      <charset val="134"/>
      <scheme val="minor"/>
    </font>
    <font>
      <b/>
      <i/>
      <sz val="11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i/>
      <sz val="14"/>
      <color theme="1"/>
      <name val="Calibri"/>
      <charset val="134"/>
      <scheme val="minor"/>
    </font>
    <font>
      <b/>
      <sz val="14"/>
      <color theme="1"/>
      <name val="Garamond"/>
      <charset val="134"/>
    </font>
    <font>
      <sz val="14"/>
      <color theme="1"/>
      <name val="Calibri Light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5" tint="0.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6" borderId="11" applyNumberFormat="0" applyFont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0" borderId="13" applyNumberFormat="0" applyFill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7" borderId="14" applyNumberFormat="0" applyAlignment="0" applyProtection="0">
      <alignment vertical="center"/>
    </xf>
    <xf numFmtId="0" fontId="20" fillId="8" borderId="15" applyNumberFormat="0" applyAlignment="0" applyProtection="0">
      <alignment vertical="center"/>
    </xf>
    <xf numFmtId="0" fontId="21" fillId="8" borderId="14" applyNumberFormat="0" applyAlignment="0" applyProtection="0">
      <alignment vertical="center"/>
    </xf>
    <xf numFmtId="0" fontId="22" fillId="9" borderId="16" applyNumberFormat="0" applyAlignment="0" applyProtection="0">
      <alignment vertical="center"/>
    </xf>
    <xf numFmtId="0" fontId="23" fillId="0" borderId="17" applyNumberFormat="0" applyFill="0" applyAlignment="0" applyProtection="0">
      <alignment vertical="center"/>
    </xf>
    <xf numFmtId="0" fontId="24" fillId="0" borderId="18" applyNumberFormat="0" applyFill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</cellStyleXfs>
  <cellXfs count="99">
    <xf numFmtId="0" fontId="0" fillId="0" borderId="0" xfId="0"/>
    <xf numFmtId="0" fontId="0" fillId="2" borderId="1" xfId="0" applyFill="1" applyBorder="1"/>
    <xf numFmtId="0" fontId="0" fillId="0" borderId="1" xfId="0" applyBorder="1"/>
    <xf numFmtId="178" fontId="0" fillId="3" borderId="1" xfId="0" applyNumberFormat="1" applyFill="1" applyBorder="1" applyAlignment="1">
      <alignment horizontal="left" vertical="center"/>
    </xf>
    <xf numFmtId="0" fontId="0" fillId="0" borderId="1" xfId="0" applyBorder="1" applyAlignment="1">
      <alignment horizontal="center"/>
    </xf>
    <xf numFmtId="178" fontId="0" fillId="3" borderId="1" xfId="0" applyNumberFormat="1" applyFill="1" applyBorder="1"/>
    <xf numFmtId="178" fontId="0" fillId="2" borderId="1" xfId="0" applyNumberFormat="1" applyFill="1" applyBorder="1"/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NumberFormat="1" applyFill="1" applyAlignment="1">
      <alignment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1" xfId="0" applyNumberFormat="1" applyFont="1" applyFill="1" applyBorder="1" applyAlignment="1">
      <alignment horizontal="center" vertical="center"/>
    </xf>
    <xf numFmtId="179" fontId="0" fillId="3" borderId="1" xfId="0" applyNumberForma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vertical="center"/>
    </xf>
    <xf numFmtId="180" fontId="0" fillId="0" borderId="1" xfId="0" applyNumberFormat="1" applyFill="1" applyBorder="1" applyAlignment="1">
      <alignment vertical="center"/>
    </xf>
    <xf numFmtId="180" fontId="0" fillId="0" borderId="2" xfId="0" applyNumberFormat="1" applyFill="1" applyBorder="1" applyAlignment="1">
      <alignment vertical="center"/>
    </xf>
    <xf numFmtId="0" fontId="0" fillId="0" borderId="2" xfId="0" applyFill="1" applyBorder="1" applyAlignment="1">
      <alignment vertical="center"/>
    </xf>
    <xf numFmtId="0" fontId="0" fillId="0" borderId="3" xfId="0" applyFill="1" applyBorder="1" applyAlignment="1">
      <alignment horizontal="center" vertical="center"/>
    </xf>
    <xf numFmtId="0" fontId="0" fillId="0" borderId="2" xfId="0" applyNumberFormat="1" applyFill="1" applyBorder="1" applyAlignment="1">
      <alignment horizontal="center" vertical="center"/>
    </xf>
    <xf numFmtId="178" fontId="0" fillId="0" borderId="4" xfId="0" applyNumberFormat="1" applyFill="1" applyBorder="1" applyAlignment="1">
      <alignment horizontal="center" vertical="center"/>
    </xf>
    <xf numFmtId="178" fontId="0" fillId="0" borderId="3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3" fillId="4" borderId="1" xfId="0" applyNumberFormat="1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181" fontId="0" fillId="3" borderId="5" xfId="0" applyNumberFormat="1" applyFill="1" applyBorder="1" applyAlignment="1">
      <alignment horizontal="center" vertical="center"/>
    </xf>
    <xf numFmtId="179" fontId="0" fillId="3" borderId="5" xfId="0" applyNumberForma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left" vertical="center" wrapText="1"/>
    </xf>
    <xf numFmtId="0" fontId="0" fillId="0" borderId="1" xfId="0" applyNumberForma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182" fontId="0" fillId="0" borderId="1" xfId="1" applyNumberFormat="1" applyFill="1" applyBorder="1" applyAlignment="1">
      <alignment vertical="center"/>
    </xf>
    <xf numFmtId="181" fontId="0" fillId="3" borderId="6" xfId="0" applyNumberFormat="1" applyFill="1" applyBorder="1" applyAlignment="1">
      <alignment horizontal="center" vertical="center"/>
    </xf>
    <xf numFmtId="179" fontId="0" fillId="3" borderId="7" xfId="0" applyNumberFormat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3" borderId="0" xfId="0" applyFill="1" applyBorder="1" applyAlignment="1"/>
    <xf numFmtId="0" fontId="0" fillId="3" borderId="1" xfId="0" applyFill="1" applyBorder="1" applyAlignment="1">
      <alignment horizontal="center"/>
    </xf>
    <xf numFmtId="178" fontId="0" fillId="0" borderId="1" xfId="0" applyNumberFormat="1" applyBorder="1" applyAlignment="1">
      <alignment horizontal="center"/>
    </xf>
    <xf numFmtId="178" fontId="0" fillId="0" borderId="7" xfId="0" applyNumberFormat="1" applyBorder="1" applyAlignment="1">
      <alignment horizontal="center"/>
    </xf>
    <xf numFmtId="0" fontId="0" fillId="3" borderId="6" xfId="0" applyFill="1" applyBorder="1" applyAlignment="1"/>
    <xf numFmtId="0" fontId="0" fillId="3" borderId="4" xfId="0" applyFill="1" applyBorder="1" applyAlignment="1">
      <alignment horizontal="center"/>
    </xf>
    <xf numFmtId="0" fontId="0" fillId="3" borderId="2" xfId="0" applyFill="1" applyBorder="1" applyAlignment="1">
      <alignment horizontal="center"/>
    </xf>
    <xf numFmtId="183" fontId="0" fillId="0" borderId="1" xfId="0" applyNumberFormat="1" applyBorder="1" applyAlignment="1">
      <alignment horizontal="center"/>
    </xf>
    <xf numFmtId="0" fontId="0" fillId="3" borderId="7" xfId="0" applyFill="1" applyBorder="1" applyAlignment="1"/>
    <xf numFmtId="0" fontId="0" fillId="3" borderId="8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178" fontId="0" fillId="0" borderId="1" xfId="0" applyNumberFormat="1" applyBorder="1" applyAlignment="1"/>
    <xf numFmtId="178" fontId="0" fillId="0" borderId="4" xfId="0" applyNumberFormat="1" applyBorder="1" applyAlignment="1"/>
    <xf numFmtId="181" fontId="0" fillId="3" borderId="1" xfId="0" applyNumberFormat="1" applyFill="1" applyBorder="1" applyAlignment="1">
      <alignment horizontal="center" vertical="center"/>
    </xf>
    <xf numFmtId="0" fontId="4" fillId="5" borderId="4" xfId="0" applyFont="1" applyFill="1" applyBorder="1" applyAlignment="1">
      <alignment horizontal="center"/>
    </xf>
    <xf numFmtId="0" fontId="4" fillId="5" borderId="3" xfId="0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178" fontId="5" fillId="5" borderId="4" xfId="0" applyNumberFormat="1" applyFont="1" applyFill="1" applyBorder="1" applyAlignment="1">
      <alignment horizontal="center"/>
    </xf>
    <xf numFmtId="0" fontId="5" fillId="5" borderId="3" xfId="0" applyFont="1" applyFill="1" applyBorder="1" applyAlignment="1">
      <alignment horizontal="center"/>
    </xf>
    <xf numFmtId="0" fontId="5" fillId="5" borderId="2" xfId="0" applyFont="1" applyFill="1" applyBorder="1" applyAlignment="1">
      <alignment horizontal="center"/>
    </xf>
    <xf numFmtId="0" fontId="6" fillId="0" borderId="0" xfId="0" applyFont="1" applyFill="1" applyAlignment="1">
      <alignment vertical="center"/>
    </xf>
    <xf numFmtId="0" fontId="6" fillId="0" borderId="0" xfId="0" applyFont="1"/>
    <xf numFmtId="0" fontId="6" fillId="0" borderId="0" xfId="0" applyFont="1" applyAlignment="1">
      <alignment horizontal="center"/>
    </xf>
    <xf numFmtId="0" fontId="7" fillId="4" borderId="1" xfId="0" applyNumberFormat="1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181" fontId="6" fillId="3" borderId="1" xfId="0" applyNumberFormat="1" applyFont="1" applyFill="1" applyBorder="1" applyAlignment="1">
      <alignment horizontal="center" vertical="center"/>
    </xf>
    <xf numFmtId="0" fontId="6" fillId="3" borderId="1" xfId="0" applyNumberFormat="1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7" fillId="3" borderId="5" xfId="0" applyFont="1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vertical="center"/>
    </xf>
    <xf numFmtId="0" fontId="7" fillId="3" borderId="6" xfId="0" applyFont="1" applyFill="1" applyBorder="1" applyAlignment="1">
      <alignment horizontal="center" vertical="center"/>
    </xf>
    <xf numFmtId="178" fontId="6" fillId="3" borderId="1" xfId="0" applyNumberFormat="1" applyFont="1" applyFill="1" applyBorder="1" applyAlignment="1">
      <alignment horizontal="center" vertical="center" wrapText="1"/>
    </xf>
    <xf numFmtId="0" fontId="7" fillId="3" borderId="7" xfId="0" applyFont="1" applyFill="1" applyBorder="1" applyAlignment="1">
      <alignment horizontal="center" vertical="center"/>
    </xf>
    <xf numFmtId="180" fontId="6" fillId="3" borderId="5" xfId="0" applyNumberFormat="1" applyFont="1" applyFill="1" applyBorder="1" applyAlignment="1">
      <alignment horizontal="center" vertical="center"/>
    </xf>
    <xf numFmtId="180" fontId="6" fillId="3" borderId="7" xfId="0" applyNumberFormat="1" applyFont="1" applyFill="1" applyBorder="1" applyAlignment="1">
      <alignment horizontal="center" vertical="center"/>
    </xf>
    <xf numFmtId="181" fontId="6" fillId="3" borderId="1" xfId="0" applyNumberFormat="1" applyFont="1" applyFill="1" applyBorder="1" applyAlignment="1">
      <alignment vertical="center"/>
    </xf>
    <xf numFmtId="0" fontId="6" fillId="3" borderId="1" xfId="0" applyNumberFormat="1" applyFont="1" applyFill="1" applyBorder="1" applyAlignment="1">
      <alignment vertical="center"/>
    </xf>
    <xf numFmtId="178" fontId="6" fillId="3" borderId="1" xfId="0" applyNumberFormat="1" applyFont="1" applyFill="1" applyBorder="1" applyAlignment="1">
      <alignment vertical="center" wrapText="1"/>
    </xf>
    <xf numFmtId="0" fontId="7" fillId="3" borderId="1" xfId="0" applyFont="1" applyFill="1" applyBorder="1" applyAlignment="1">
      <alignment vertical="center"/>
    </xf>
    <xf numFmtId="0" fontId="6" fillId="3" borderId="5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6" fillId="0" borderId="1" xfId="0" applyNumberFormat="1" applyFont="1" applyFill="1" applyBorder="1" applyAlignment="1">
      <alignment horizontal="center" vertical="center"/>
    </xf>
    <xf numFmtId="178" fontId="8" fillId="0" borderId="1" xfId="0" applyNumberFormat="1" applyFont="1" applyFill="1" applyBorder="1" applyAlignment="1">
      <alignment vertical="center"/>
    </xf>
    <xf numFmtId="0" fontId="9" fillId="4" borderId="1" xfId="0" applyNumberFormat="1" applyFont="1" applyFill="1" applyBorder="1" applyAlignment="1">
      <alignment horizontal="center" vertical="center"/>
    </xf>
    <xf numFmtId="0" fontId="9" fillId="4" borderId="1" xfId="0" applyFont="1" applyFill="1" applyBorder="1" applyAlignment="1">
      <alignment horizontal="center" vertical="center"/>
    </xf>
    <xf numFmtId="181" fontId="6" fillId="3" borderId="5" xfId="0" applyNumberFormat="1" applyFont="1" applyFill="1" applyBorder="1" applyAlignment="1">
      <alignment horizontal="center" vertical="center"/>
    </xf>
    <xf numFmtId="178" fontId="6" fillId="3" borderId="10" xfId="0" applyNumberFormat="1" applyFont="1" applyFill="1" applyBorder="1" applyAlignment="1">
      <alignment horizontal="center" vertical="center" wrapText="1"/>
    </xf>
    <xf numFmtId="0" fontId="10" fillId="3" borderId="1" xfId="0" applyFont="1" applyFill="1" applyBorder="1" applyAlignment="1">
      <alignment horizontal="center" vertical="center"/>
    </xf>
    <xf numFmtId="181" fontId="6" fillId="3" borderId="6" xfId="0" applyNumberFormat="1" applyFont="1" applyFill="1" applyBorder="1" applyAlignment="1">
      <alignment horizontal="center" vertical="center"/>
    </xf>
    <xf numFmtId="180" fontId="6" fillId="3" borderId="6" xfId="0" applyNumberFormat="1" applyFont="1" applyFill="1" applyBorder="1" applyAlignment="1">
      <alignment horizontal="center" vertical="center"/>
    </xf>
    <xf numFmtId="0" fontId="10" fillId="3" borderId="5" xfId="0" applyFont="1" applyFill="1" applyBorder="1" applyAlignment="1">
      <alignment horizontal="center" vertical="center"/>
    </xf>
    <xf numFmtId="178" fontId="6" fillId="3" borderId="2" xfId="0" applyNumberFormat="1" applyFont="1" applyFill="1" applyBorder="1" applyAlignment="1">
      <alignment horizontal="center" vertical="center" wrapText="1"/>
    </xf>
    <xf numFmtId="0" fontId="10" fillId="3" borderId="0" xfId="0" applyFont="1" applyFill="1" applyBorder="1" applyAlignment="1">
      <alignment horizontal="center" vertical="center"/>
    </xf>
    <xf numFmtId="0" fontId="6" fillId="3" borderId="5" xfId="0" applyNumberFormat="1" applyFont="1" applyFill="1" applyBorder="1" applyAlignment="1">
      <alignment horizontal="center" vertical="center"/>
    </xf>
    <xf numFmtId="0" fontId="6" fillId="3" borderId="6" xfId="0" applyNumberFormat="1" applyFont="1" applyFill="1" applyBorder="1" applyAlignment="1">
      <alignment horizontal="center" vertical="center"/>
    </xf>
    <xf numFmtId="178" fontId="6" fillId="3" borderId="5" xfId="0" applyNumberFormat="1" applyFont="1" applyFill="1" applyBorder="1" applyAlignment="1">
      <alignment vertical="center"/>
    </xf>
    <xf numFmtId="178" fontId="6" fillId="3" borderId="1" xfId="0" applyNumberFormat="1" applyFont="1" applyFill="1" applyBorder="1" applyAlignment="1">
      <alignment vertical="center"/>
    </xf>
    <xf numFmtId="0" fontId="6" fillId="4" borderId="4" xfId="0" applyNumberFormat="1" applyFont="1" applyFill="1" applyBorder="1" applyAlignment="1">
      <alignment horizontal="center" vertical="center"/>
    </xf>
    <xf numFmtId="0" fontId="6" fillId="4" borderId="3" xfId="0" applyNumberFormat="1" applyFont="1" applyFill="1" applyBorder="1" applyAlignment="1">
      <alignment horizontal="center" vertical="center"/>
    </xf>
    <xf numFmtId="0" fontId="6" fillId="4" borderId="2" xfId="0" applyNumberFormat="1" applyFont="1" applyFill="1" applyBorder="1" applyAlignment="1">
      <alignment horizontal="center" vertical="center"/>
    </xf>
    <xf numFmtId="178" fontId="6" fillId="4" borderId="1" xfId="0" applyNumberFormat="1" applyFont="1" applyFill="1" applyBorder="1" applyAlignment="1">
      <alignment horizontal="center" vertical="center"/>
    </xf>
    <xf numFmtId="178" fontId="6" fillId="4" borderId="1" xfId="0" applyNumberFormat="1" applyFont="1" applyFill="1" applyBorder="1" applyAlignment="1">
      <alignment vertical="center"/>
    </xf>
    <xf numFmtId="180" fontId="6" fillId="4" borderId="1" xfId="0" applyNumberFormat="1" applyFont="1" applyFill="1" applyBorder="1" applyAlignment="1">
      <alignment horizontal="center" vertical="center"/>
    </xf>
    <xf numFmtId="178" fontId="8" fillId="4" borderId="1" xfId="0" applyNumberFormat="1" applyFont="1" applyFill="1" applyBorder="1" applyAlignment="1">
      <alignment vertical="center"/>
    </xf>
    <xf numFmtId="0" fontId="0" fillId="3" borderId="1" xfId="0" applyNumberFormat="1" applyFill="1" applyBorder="1" applyAlignment="1" quotePrefix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.png"/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5" Type="http://schemas.openxmlformats.org/officeDocument/2006/relationships/image" Target="../media/image31.png"/><Relationship Id="rId24" Type="http://schemas.openxmlformats.org/officeDocument/2006/relationships/image" Target="../media/image30.png"/><Relationship Id="rId23" Type="http://schemas.openxmlformats.org/officeDocument/2006/relationships/image" Target="../media/image29.png"/><Relationship Id="rId22" Type="http://schemas.openxmlformats.org/officeDocument/2006/relationships/image" Target="../media/image28.png"/><Relationship Id="rId21" Type="http://schemas.openxmlformats.org/officeDocument/2006/relationships/image" Target="../media/image27.png"/><Relationship Id="rId20" Type="http://schemas.openxmlformats.org/officeDocument/2006/relationships/image" Target="../media/image26.png"/><Relationship Id="rId2" Type="http://schemas.openxmlformats.org/officeDocument/2006/relationships/image" Target="../media/image8.png"/><Relationship Id="rId19" Type="http://schemas.openxmlformats.org/officeDocument/2006/relationships/image" Target="../media/image25.png"/><Relationship Id="rId18" Type="http://schemas.openxmlformats.org/officeDocument/2006/relationships/image" Target="../media/image24.png"/><Relationship Id="rId17" Type="http://schemas.openxmlformats.org/officeDocument/2006/relationships/image" Target="../media/image23.png"/><Relationship Id="rId16" Type="http://schemas.openxmlformats.org/officeDocument/2006/relationships/image" Target="../media/image22.png"/><Relationship Id="rId15" Type="http://schemas.openxmlformats.org/officeDocument/2006/relationships/image" Target="../media/image21.png"/><Relationship Id="rId14" Type="http://schemas.openxmlformats.org/officeDocument/2006/relationships/image" Target="../media/image20.png"/><Relationship Id="rId13" Type="http://schemas.openxmlformats.org/officeDocument/2006/relationships/image" Target="../media/image19.png"/><Relationship Id="rId12" Type="http://schemas.openxmlformats.org/officeDocument/2006/relationships/image" Target="../media/image18.png"/><Relationship Id="rId11" Type="http://schemas.openxmlformats.org/officeDocument/2006/relationships/image" Target="../media/image17.png"/><Relationship Id="rId10" Type="http://schemas.openxmlformats.org/officeDocument/2006/relationships/image" Target="../media/image16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22225</xdr:colOff>
      <xdr:row>1</xdr:row>
      <xdr:rowOff>46990</xdr:rowOff>
    </xdr:from>
    <xdr:to>
      <xdr:col>4</xdr:col>
      <xdr:colOff>2179320</xdr:colOff>
      <xdr:row>8</xdr:row>
      <xdr:rowOff>335280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11805" t="29418" r="8709" b="8594"/>
        <a:stretch>
          <a:fillRect/>
        </a:stretch>
      </xdr:blipFill>
      <xdr:spPr>
        <a:xfrm>
          <a:off x="5899150" y="250190"/>
          <a:ext cx="2157095" cy="3146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17780</xdr:colOff>
      <xdr:row>9</xdr:row>
      <xdr:rowOff>21590</xdr:rowOff>
    </xdr:from>
    <xdr:to>
      <xdr:col>4</xdr:col>
      <xdr:colOff>2194560</xdr:colOff>
      <xdr:row>12</xdr:row>
      <xdr:rowOff>759460</xdr:rowOff>
    </xdr:to>
    <xdr:pic>
      <xdr:nvPicPr>
        <xdr:cNvPr id="3" name="Picture 2" descr="WhatsApp Image 2025-10-22 at 13.03.38_3477c885"/>
        <xdr:cNvPicPr>
          <a:picLocks noChangeAspect="1"/>
        </xdr:cNvPicPr>
      </xdr:nvPicPr>
      <xdr:blipFill>
        <a:blip r:embed="rId2"/>
        <a:srcRect l="9137" t="29228" r="9071" b="7310"/>
        <a:stretch>
          <a:fillRect/>
        </a:stretch>
      </xdr:blipFill>
      <xdr:spPr>
        <a:xfrm>
          <a:off x="5894705" y="3491230"/>
          <a:ext cx="2176780" cy="3187700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</xdr:colOff>
      <xdr:row>13</xdr:row>
      <xdr:rowOff>27305</xdr:rowOff>
    </xdr:from>
    <xdr:to>
      <xdr:col>4</xdr:col>
      <xdr:colOff>2179320</xdr:colOff>
      <xdr:row>13</xdr:row>
      <xdr:rowOff>3216910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894705" y="6763385"/>
          <a:ext cx="2161540" cy="31896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48260</xdr:colOff>
      <xdr:row>1</xdr:row>
      <xdr:rowOff>56515</xdr:rowOff>
    </xdr:from>
    <xdr:to>
      <xdr:col>4</xdr:col>
      <xdr:colOff>3888105</xdr:colOff>
      <xdr:row>6</xdr:row>
      <xdr:rowOff>433070</xdr:rowOff>
    </xdr:to>
    <xdr:pic>
      <xdr:nvPicPr>
        <xdr:cNvPr id="2" name="Picture 1" descr="WhatsApp Image 2025-10-22 at 11.38.08_aa41ac9b"/>
        <xdr:cNvPicPr/>
      </xdr:nvPicPr>
      <xdr:blipFill>
        <a:blip r:embed="rId1"/>
        <a:stretch>
          <a:fillRect/>
        </a:stretch>
      </xdr:blipFill>
      <xdr:spPr>
        <a:xfrm rot="16200000">
          <a:off x="6922770" y="-201930"/>
          <a:ext cx="2916555" cy="3839845"/>
        </a:xfrm>
        <a:prstGeom prst="rect">
          <a:avLst/>
        </a:prstGeom>
      </xdr:spPr>
    </xdr:pic>
    <xdr:clientData/>
  </xdr:twoCellAnchor>
  <xdr:twoCellAnchor editAs="oneCell">
    <xdr:from>
      <xdr:col>4</xdr:col>
      <xdr:colOff>27305</xdr:colOff>
      <xdr:row>7</xdr:row>
      <xdr:rowOff>30480</xdr:rowOff>
    </xdr:from>
    <xdr:to>
      <xdr:col>4</xdr:col>
      <xdr:colOff>3928745</xdr:colOff>
      <xdr:row>8</xdr:row>
      <xdr:rowOff>1249680</xdr:rowOff>
    </xdr:to>
    <xdr:pic>
      <xdr:nvPicPr>
        <xdr:cNvPr id="3" name="Picture 2" descr="WhatsApp Image 2025-10-22 at 11.38.08_4064d6c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16200000">
          <a:off x="7146290" y="2575560"/>
          <a:ext cx="2489200" cy="39014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44450</xdr:colOff>
      <xdr:row>1</xdr:row>
      <xdr:rowOff>18415</xdr:rowOff>
    </xdr:from>
    <xdr:to>
      <xdr:col>4</xdr:col>
      <xdr:colOff>2447925</xdr:colOff>
      <xdr:row>2</xdr:row>
      <xdr:rowOff>1549400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92675" y="221615"/>
          <a:ext cx="2403475" cy="30994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33020</xdr:colOff>
      <xdr:row>1</xdr:row>
      <xdr:rowOff>37465</xdr:rowOff>
    </xdr:from>
    <xdr:to>
      <xdr:col>2</xdr:col>
      <xdr:colOff>2526030</xdr:colOff>
      <xdr:row>1</xdr:row>
      <xdr:rowOff>2495550</xdr:rowOff>
    </xdr:to>
    <xdr:pic>
      <xdr:nvPicPr>
        <xdr:cNvPr id="32" name="Picture 31"/>
        <xdr:cNvPicPr>
          <a:picLocks noChangeAspect="1"/>
        </xdr:cNvPicPr>
      </xdr:nvPicPr>
      <xdr:blipFill>
        <a:blip r:embed="rId1"/>
        <a:srcRect l="2273" t="15038" r="6964" b="20546"/>
        <a:stretch>
          <a:fillRect/>
        </a:stretch>
      </xdr:blipFill>
      <xdr:spPr>
        <a:xfrm>
          <a:off x="1482725" y="278765"/>
          <a:ext cx="2493010" cy="2458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34925</xdr:colOff>
      <xdr:row>2</xdr:row>
      <xdr:rowOff>22860</xdr:rowOff>
    </xdr:from>
    <xdr:to>
      <xdr:col>2</xdr:col>
      <xdr:colOff>2527935</xdr:colOff>
      <xdr:row>2</xdr:row>
      <xdr:rowOff>2475230</xdr:rowOff>
    </xdr:to>
    <xdr:pic>
      <xdr:nvPicPr>
        <xdr:cNvPr id="33" name="Picture 32"/>
        <xdr:cNvPicPr>
          <a:picLocks noChangeAspect="1"/>
        </xdr:cNvPicPr>
      </xdr:nvPicPr>
      <xdr:blipFill>
        <a:blip r:embed="rId2"/>
        <a:srcRect l="3265" t="21212" r="6803" b="10833"/>
        <a:stretch>
          <a:fillRect/>
        </a:stretch>
      </xdr:blipFill>
      <xdr:spPr>
        <a:xfrm>
          <a:off x="1484630" y="2804160"/>
          <a:ext cx="2493010" cy="2452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3</xdr:row>
      <xdr:rowOff>47625</xdr:rowOff>
    </xdr:from>
    <xdr:to>
      <xdr:col>2</xdr:col>
      <xdr:colOff>2513965</xdr:colOff>
      <xdr:row>3</xdr:row>
      <xdr:rowOff>2487930</xdr:rowOff>
    </xdr:to>
    <xdr:pic>
      <xdr:nvPicPr>
        <xdr:cNvPr id="34" name="Picture 33"/>
        <xdr:cNvPicPr>
          <a:picLocks noChangeAspect="1"/>
        </xdr:cNvPicPr>
      </xdr:nvPicPr>
      <xdr:blipFill>
        <a:blip r:embed="rId3"/>
        <a:srcRect l="9501" t="18095" r="11691" b="17569"/>
        <a:stretch>
          <a:fillRect/>
        </a:stretch>
      </xdr:blipFill>
      <xdr:spPr>
        <a:xfrm>
          <a:off x="1499235" y="5368925"/>
          <a:ext cx="246443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4</xdr:row>
      <xdr:rowOff>50800</xdr:rowOff>
    </xdr:from>
    <xdr:to>
      <xdr:col>2</xdr:col>
      <xdr:colOff>2527300</xdr:colOff>
      <xdr:row>4</xdr:row>
      <xdr:rowOff>2466340</xdr:rowOff>
    </xdr:to>
    <xdr:pic>
      <xdr:nvPicPr>
        <xdr:cNvPr id="35" name="Picture 34"/>
        <xdr:cNvPicPr>
          <a:picLocks noChangeAspect="1"/>
        </xdr:cNvPicPr>
      </xdr:nvPicPr>
      <xdr:blipFill>
        <a:blip r:embed="rId4"/>
        <a:srcRect l="6442" t="24908" r="16416" b="14487"/>
        <a:stretch>
          <a:fillRect/>
        </a:stretch>
      </xdr:blipFill>
      <xdr:spPr>
        <a:xfrm>
          <a:off x="1498600" y="7912100"/>
          <a:ext cx="2478405" cy="2415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5</xdr:row>
      <xdr:rowOff>51435</xdr:rowOff>
    </xdr:from>
    <xdr:to>
      <xdr:col>2</xdr:col>
      <xdr:colOff>2513330</xdr:colOff>
      <xdr:row>5</xdr:row>
      <xdr:rowOff>2458085</xdr:rowOff>
    </xdr:to>
    <xdr:pic>
      <xdr:nvPicPr>
        <xdr:cNvPr id="36" name="Picture 35"/>
        <xdr:cNvPicPr>
          <a:picLocks noChangeAspect="1"/>
        </xdr:cNvPicPr>
      </xdr:nvPicPr>
      <xdr:blipFill>
        <a:blip r:embed="rId5"/>
        <a:srcRect l="13761" t="25027" r="10218" b="15526"/>
        <a:stretch>
          <a:fillRect/>
        </a:stretch>
      </xdr:blipFill>
      <xdr:spPr>
        <a:xfrm>
          <a:off x="1498600" y="10452735"/>
          <a:ext cx="2464435" cy="2406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6</xdr:row>
      <xdr:rowOff>33020</xdr:rowOff>
    </xdr:from>
    <xdr:to>
      <xdr:col>2</xdr:col>
      <xdr:colOff>2512060</xdr:colOff>
      <xdr:row>6</xdr:row>
      <xdr:rowOff>2501900</xdr:rowOff>
    </xdr:to>
    <xdr:pic>
      <xdr:nvPicPr>
        <xdr:cNvPr id="37" name="Picture 36"/>
        <xdr:cNvPicPr>
          <a:picLocks noChangeAspect="1"/>
        </xdr:cNvPicPr>
      </xdr:nvPicPr>
      <xdr:blipFill>
        <a:blip r:embed="rId6"/>
        <a:srcRect l="15081" t="25657" r="8283" b="15192"/>
        <a:stretch>
          <a:fillRect/>
        </a:stretch>
      </xdr:blipFill>
      <xdr:spPr>
        <a:xfrm>
          <a:off x="1499235" y="12974320"/>
          <a:ext cx="2462530" cy="2468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46990</xdr:colOff>
      <xdr:row>7</xdr:row>
      <xdr:rowOff>34290</xdr:rowOff>
    </xdr:from>
    <xdr:to>
      <xdr:col>2</xdr:col>
      <xdr:colOff>2487295</xdr:colOff>
      <xdr:row>7</xdr:row>
      <xdr:rowOff>2515235</xdr:rowOff>
    </xdr:to>
    <xdr:pic>
      <xdr:nvPicPr>
        <xdr:cNvPr id="2" name="Picture 1"/>
        <xdr:cNvPicPr>
          <a:picLocks noChangeAspect="1"/>
        </xdr:cNvPicPr>
      </xdr:nvPicPr>
      <xdr:blipFill>
        <a:blip r:embed="rId7"/>
        <a:srcRect l="4840" t="15716" r="5560" b="14012"/>
        <a:stretch>
          <a:fillRect/>
        </a:stretch>
      </xdr:blipFill>
      <xdr:spPr>
        <a:xfrm>
          <a:off x="1496695" y="15515590"/>
          <a:ext cx="2440305" cy="248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8</xdr:row>
      <xdr:rowOff>36830</xdr:rowOff>
    </xdr:from>
    <xdr:to>
      <xdr:col>2</xdr:col>
      <xdr:colOff>2509520</xdr:colOff>
      <xdr:row>8</xdr:row>
      <xdr:rowOff>2506345</xdr:rowOff>
    </xdr:to>
    <xdr:pic>
      <xdr:nvPicPr>
        <xdr:cNvPr id="3" name="Picture 2"/>
        <xdr:cNvPicPr>
          <a:picLocks noChangeAspect="1"/>
        </xdr:cNvPicPr>
      </xdr:nvPicPr>
      <xdr:blipFill>
        <a:blip r:embed="rId8"/>
        <a:srcRect l="10421" t="17073" r="6725" b="20157"/>
        <a:stretch>
          <a:fillRect/>
        </a:stretch>
      </xdr:blipFill>
      <xdr:spPr>
        <a:xfrm>
          <a:off x="1499235" y="18058130"/>
          <a:ext cx="2459990" cy="246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50165</xdr:colOff>
      <xdr:row>9</xdr:row>
      <xdr:rowOff>47625</xdr:rowOff>
    </xdr:from>
    <xdr:to>
      <xdr:col>2</xdr:col>
      <xdr:colOff>2529840</xdr:colOff>
      <xdr:row>9</xdr:row>
      <xdr:rowOff>2517775</xdr:rowOff>
    </xdr:to>
    <xdr:pic>
      <xdr:nvPicPr>
        <xdr:cNvPr id="4" name="Picture 3"/>
        <xdr:cNvPicPr>
          <a:picLocks noChangeAspect="1"/>
        </xdr:cNvPicPr>
      </xdr:nvPicPr>
      <xdr:blipFill>
        <a:blip r:embed="rId9"/>
        <a:srcRect l="8463" t="17448" r="6813" b="14741"/>
        <a:stretch>
          <a:fillRect/>
        </a:stretch>
      </xdr:blipFill>
      <xdr:spPr>
        <a:xfrm>
          <a:off x="1499870" y="20608925"/>
          <a:ext cx="2479675" cy="247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10</xdr:row>
      <xdr:rowOff>37465</xdr:rowOff>
    </xdr:from>
    <xdr:to>
      <xdr:col>2</xdr:col>
      <xdr:colOff>2521585</xdr:colOff>
      <xdr:row>10</xdr:row>
      <xdr:rowOff>2477770</xdr:rowOff>
    </xdr:to>
    <xdr:pic>
      <xdr:nvPicPr>
        <xdr:cNvPr id="5" name="Picture 4"/>
        <xdr:cNvPicPr>
          <a:picLocks noChangeAspect="1"/>
        </xdr:cNvPicPr>
      </xdr:nvPicPr>
      <xdr:blipFill>
        <a:blip r:embed="rId10"/>
        <a:srcRect l="7231" t="25343" r="9597" b="10180"/>
        <a:stretch>
          <a:fillRect/>
        </a:stretch>
      </xdr:blipFill>
      <xdr:spPr>
        <a:xfrm>
          <a:off x="1499235" y="23138765"/>
          <a:ext cx="247205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51435</xdr:colOff>
      <xdr:row>11</xdr:row>
      <xdr:rowOff>46355</xdr:rowOff>
    </xdr:from>
    <xdr:to>
      <xdr:col>2</xdr:col>
      <xdr:colOff>2548255</xdr:colOff>
      <xdr:row>11</xdr:row>
      <xdr:rowOff>2505075</xdr:rowOff>
    </xdr:to>
    <xdr:pic>
      <xdr:nvPicPr>
        <xdr:cNvPr id="6" name="Picture 5"/>
        <xdr:cNvPicPr>
          <a:picLocks noChangeAspect="1"/>
        </xdr:cNvPicPr>
      </xdr:nvPicPr>
      <xdr:blipFill>
        <a:blip r:embed="rId11"/>
        <a:srcRect t="21318" r="8933" b="8742"/>
        <a:stretch>
          <a:fillRect/>
        </a:stretch>
      </xdr:blipFill>
      <xdr:spPr>
        <a:xfrm>
          <a:off x="1501140" y="25687655"/>
          <a:ext cx="2496820" cy="245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62865</xdr:colOff>
      <xdr:row>12</xdr:row>
      <xdr:rowOff>46990</xdr:rowOff>
    </xdr:from>
    <xdr:to>
      <xdr:col>2</xdr:col>
      <xdr:colOff>2515870</xdr:colOff>
      <xdr:row>12</xdr:row>
      <xdr:rowOff>2490470</xdr:rowOff>
    </xdr:to>
    <xdr:pic>
      <xdr:nvPicPr>
        <xdr:cNvPr id="7" name="Picture 6"/>
        <xdr:cNvPicPr>
          <a:picLocks noChangeAspect="1"/>
        </xdr:cNvPicPr>
      </xdr:nvPicPr>
      <xdr:blipFill>
        <a:blip r:embed="rId12"/>
        <a:srcRect l="3781" t="21144" r="6302" b="10128"/>
        <a:stretch>
          <a:fillRect/>
        </a:stretch>
      </xdr:blipFill>
      <xdr:spPr>
        <a:xfrm>
          <a:off x="1512570" y="28228290"/>
          <a:ext cx="2453005" cy="244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29210</xdr:colOff>
      <xdr:row>12</xdr:row>
      <xdr:rowOff>2510790</xdr:rowOff>
    </xdr:from>
    <xdr:to>
      <xdr:col>2</xdr:col>
      <xdr:colOff>2524760</xdr:colOff>
      <xdr:row>13</xdr:row>
      <xdr:rowOff>2494915</xdr:rowOff>
    </xdr:to>
    <xdr:pic>
      <xdr:nvPicPr>
        <xdr:cNvPr id="8" name="Picture 7"/>
        <xdr:cNvPicPr>
          <a:picLocks noChangeAspect="1"/>
        </xdr:cNvPicPr>
      </xdr:nvPicPr>
      <xdr:blipFill>
        <a:blip r:embed="rId13"/>
        <a:srcRect l="10378" t="25371" r="9447" b="14920"/>
        <a:stretch>
          <a:fillRect/>
        </a:stretch>
      </xdr:blipFill>
      <xdr:spPr>
        <a:xfrm>
          <a:off x="1478915" y="30692090"/>
          <a:ext cx="2495550" cy="2524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14</xdr:row>
      <xdr:rowOff>3810</xdr:rowOff>
    </xdr:from>
    <xdr:to>
      <xdr:col>2</xdr:col>
      <xdr:colOff>2544445</xdr:colOff>
      <xdr:row>14</xdr:row>
      <xdr:rowOff>2520315</xdr:rowOff>
    </xdr:to>
    <xdr:pic>
      <xdr:nvPicPr>
        <xdr:cNvPr id="9" name="Picture 8"/>
        <xdr:cNvPicPr>
          <a:picLocks noChangeAspect="1"/>
        </xdr:cNvPicPr>
      </xdr:nvPicPr>
      <xdr:blipFill>
        <a:blip r:embed="rId14"/>
        <a:srcRect l="16079" t="24452" r="14839" b="23771"/>
        <a:stretch>
          <a:fillRect/>
        </a:stretch>
      </xdr:blipFill>
      <xdr:spPr>
        <a:xfrm>
          <a:off x="1457960" y="33265110"/>
          <a:ext cx="2536190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6985</xdr:colOff>
      <xdr:row>15</xdr:row>
      <xdr:rowOff>33020</xdr:rowOff>
    </xdr:from>
    <xdr:to>
      <xdr:col>2</xdr:col>
      <xdr:colOff>2537460</xdr:colOff>
      <xdr:row>15</xdr:row>
      <xdr:rowOff>2505710</xdr:rowOff>
    </xdr:to>
    <xdr:pic>
      <xdr:nvPicPr>
        <xdr:cNvPr id="10" name="Picture 9"/>
        <xdr:cNvPicPr>
          <a:picLocks noChangeAspect="1"/>
        </xdr:cNvPicPr>
      </xdr:nvPicPr>
      <xdr:blipFill>
        <a:blip r:embed="rId15"/>
        <a:srcRect l="16237" t="28843" r="14337" b="19312"/>
        <a:stretch>
          <a:fillRect/>
        </a:stretch>
      </xdr:blipFill>
      <xdr:spPr>
        <a:xfrm>
          <a:off x="1456690" y="35834320"/>
          <a:ext cx="2530475" cy="2472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15</xdr:row>
      <xdr:rowOff>2532380</xdr:rowOff>
    </xdr:from>
    <xdr:to>
      <xdr:col>2</xdr:col>
      <xdr:colOff>2560320</xdr:colOff>
      <xdr:row>16</xdr:row>
      <xdr:rowOff>2497455</xdr:rowOff>
    </xdr:to>
    <xdr:pic>
      <xdr:nvPicPr>
        <xdr:cNvPr id="11" name="Picture 10"/>
        <xdr:cNvPicPr>
          <a:picLocks noChangeAspect="1"/>
        </xdr:cNvPicPr>
      </xdr:nvPicPr>
      <xdr:blipFill>
        <a:blip r:embed="rId16"/>
        <a:srcRect l="15917" t="26106" r="10437" b="18977"/>
        <a:stretch>
          <a:fillRect/>
        </a:stretch>
      </xdr:blipFill>
      <xdr:spPr>
        <a:xfrm>
          <a:off x="1457960" y="38333680"/>
          <a:ext cx="2552065" cy="2505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838200</xdr:colOff>
      <xdr:row>16</xdr:row>
      <xdr:rowOff>2523490</xdr:rowOff>
    </xdr:from>
    <xdr:to>
      <xdr:col>2</xdr:col>
      <xdr:colOff>2553970</xdr:colOff>
      <xdr:row>17</xdr:row>
      <xdr:rowOff>2526665</xdr:rowOff>
    </xdr:to>
    <xdr:pic>
      <xdr:nvPicPr>
        <xdr:cNvPr id="12" name="Picture 11"/>
        <xdr:cNvPicPr>
          <a:picLocks noChangeAspect="1"/>
        </xdr:cNvPicPr>
      </xdr:nvPicPr>
      <xdr:blipFill>
        <a:blip r:embed="rId17"/>
        <a:srcRect b="15557"/>
        <a:stretch>
          <a:fillRect/>
        </a:stretch>
      </xdr:blipFill>
      <xdr:spPr>
        <a:xfrm>
          <a:off x="1447800" y="40864790"/>
          <a:ext cx="2555875" cy="2543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27940</xdr:colOff>
      <xdr:row>18</xdr:row>
      <xdr:rowOff>45720</xdr:rowOff>
    </xdr:from>
    <xdr:to>
      <xdr:col>2</xdr:col>
      <xdr:colOff>2528570</xdr:colOff>
      <xdr:row>18</xdr:row>
      <xdr:rowOff>2505710</xdr:rowOff>
    </xdr:to>
    <xdr:pic>
      <xdr:nvPicPr>
        <xdr:cNvPr id="13" name="Picture 12"/>
        <xdr:cNvPicPr>
          <a:picLocks noChangeAspect="1"/>
        </xdr:cNvPicPr>
      </xdr:nvPicPr>
      <xdr:blipFill>
        <a:blip r:embed="rId18"/>
        <a:srcRect t="7627" r="5025" b="17292"/>
        <a:stretch>
          <a:fillRect/>
        </a:stretch>
      </xdr:blipFill>
      <xdr:spPr>
        <a:xfrm>
          <a:off x="1477645" y="43467020"/>
          <a:ext cx="2500630" cy="2459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40640</xdr:colOff>
      <xdr:row>19</xdr:row>
      <xdr:rowOff>23495</xdr:rowOff>
    </xdr:from>
    <xdr:to>
      <xdr:col>2</xdr:col>
      <xdr:colOff>2540635</xdr:colOff>
      <xdr:row>19</xdr:row>
      <xdr:rowOff>2519680</xdr:rowOff>
    </xdr:to>
    <xdr:pic>
      <xdr:nvPicPr>
        <xdr:cNvPr id="14" name="Picture 13"/>
        <xdr:cNvPicPr>
          <a:picLocks noChangeAspect="1"/>
        </xdr:cNvPicPr>
      </xdr:nvPicPr>
      <xdr:blipFill>
        <a:blip r:embed="rId19"/>
        <a:srcRect t="13515" r="6334" b="15911"/>
        <a:stretch>
          <a:fillRect/>
        </a:stretch>
      </xdr:blipFill>
      <xdr:spPr>
        <a:xfrm>
          <a:off x="1490345" y="45984795"/>
          <a:ext cx="2499995" cy="249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35560</xdr:colOff>
      <xdr:row>20</xdr:row>
      <xdr:rowOff>34290</xdr:rowOff>
    </xdr:from>
    <xdr:to>
      <xdr:col>2</xdr:col>
      <xdr:colOff>2536190</xdr:colOff>
      <xdr:row>20</xdr:row>
      <xdr:rowOff>2496185</xdr:rowOff>
    </xdr:to>
    <xdr:pic>
      <xdr:nvPicPr>
        <xdr:cNvPr id="15" name="Picture 14"/>
        <xdr:cNvPicPr>
          <a:picLocks noChangeAspect="1"/>
        </xdr:cNvPicPr>
      </xdr:nvPicPr>
      <xdr:blipFill>
        <a:blip r:embed="rId20"/>
        <a:srcRect t="9336" r="3065" b="17636"/>
        <a:stretch>
          <a:fillRect/>
        </a:stretch>
      </xdr:blipFill>
      <xdr:spPr>
        <a:xfrm>
          <a:off x="1485265" y="48535590"/>
          <a:ext cx="2500630" cy="246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21</xdr:row>
      <xdr:rowOff>14605</xdr:rowOff>
    </xdr:from>
    <xdr:to>
      <xdr:col>2</xdr:col>
      <xdr:colOff>2560955</xdr:colOff>
      <xdr:row>21</xdr:row>
      <xdr:rowOff>2506345</xdr:rowOff>
    </xdr:to>
    <xdr:pic>
      <xdr:nvPicPr>
        <xdr:cNvPr id="16" name="Picture 15"/>
        <xdr:cNvPicPr>
          <a:picLocks noChangeAspect="1"/>
        </xdr:cNvPicPr>
      </xdr:nvPicPr>
      <xdr:blipFill>
        <a:blip r:embed="rId21"/>
        <a:srcRect l="2877" t="21632" r="3071" b="3135"/>
        <a:stretch>
          <a:fillRect/>
        </a:stretch>
      </xdr:blipFill>
      <xdr:spPr>
        <a:xfrm>
          <a:off x="1467485" y="51055905"/>
          <a:ext cx="2543175" cy="2491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10160</xdr:colOff>
      <xdr:row>22</xdr:row>
      <xdr:rowOff>48895</xdr:rowOff>
    </xdr:from>
    <xdr:to>
      <xdr:col>2</xdr:col>
      <xdr:colOff>2557780</xdr:colOff>
      <xdr:row>22</xdr:row>
      <xdr:rowOff>2491105</xdr:rowOff>
    </xdr:to>
    <xdr:pic>
      <xdr:nvPicPr>
        <xdr:cNvPr id="17" name="Picture 16"/>
        <xdr:cNvPicPr>
          <a:picLocks noChangeAspect="1"/>
        </xdr:cNvPicPr>
      </xdr:nvPicPr>
      <xdr:blipFill>
        <a:blip r:embed="rId22"/>
        <a:srcRect l="8017" t="26291" r="2173" b="3916"/>
        <a:stretch>
          <a:fillRect/>
        </a:stretch>
      </xdr:blipFill>
      <xdr:spPr>
        <a:xfrm>
          <a:off x="1459865" y="53630195"/>
          <a:ext cx="2547620" cy="2442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23</xdr:row>
      <xdr:rowOff>33655</xdr:rowOff>
    </xdr:from>
    <xdr:to>
      <xdr:col>2</xdr:col>
      <xdr:colOff>2546985</xdr:colOff>
      <xdr:row>23</xdr:row>
      <xdr:rowOff>2494915</xdr:rowOff>
    </xdr:to>
    <xdr:pic>
      <xdr:nvPicPr>
        <xdr:cNvPr id="18" name="Picture 17"/>
        <xdr:cNvPicPr>
          <a:picLocks noChangeAspect="1"/>
        </xdr:cNvPicPr>
      </xdr:nvPicPr>
      <xdr:blipFill>
        <a:blip r:embed="rId23"/>
        <a:srcRect l="1782" t="26815"/>
        <a:stretch>
          <a:fillRect/>
        </a:stretch>
      </xdr:blipFill>
      <xdr:spPr>
        <a:xfrm>
          <a:off x="1467485" y="56154955"/>
          <a:ext cx="2529205" cy="246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26670</xdr:colOff>
      <xdr:row>24</xdr:row>
      <xdr:rowOff>31750</xdr:rowOff>
    </xdr:from>
    <xdr:to>
      <xdr:col>2</xdr:col>
      <xdr:colOff>2540000</xdr:colOff>
      <xdr:row>24</xdr:row>
      <xdr:rowOff>2499360</xdr:rowOff>
    </xdr:to>
    <xdr:pic>
      <xdr:nvPicPr>
        <xdr:cNvPr id="19" name="Picture 18"/>
        <xdr:cNvPicPr>
          <a:picLocks noChangeAspect="1"/>
        </xdr:cNvPicPr>
      </xdr:nvPicPr>
      <xdr:blipFill>
        <a:blip r:embed="rId24"/>
        <a:srcRect l="6590" t="28045" r="2283" b="256"/>
        <a:stretch>
          <a:fillRect/>
        </a:stretch>
      </xdr:blipFill>
      <xdr:spPr>
        <a:xfrm>
          <a:off x="1476375" y="58693050"/>
          <a:ext cx="2513330" cy="246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10795</xdr:colOff>
      <xdr:row>24</xdr:row>
      <xdr:rowOff>2525395</xdr:rowOff>
    </xdr:from>
    <xdr:to>
      <xdr:col>2</xdr:col>
      <xdr:colOff>2566035</xdr:colOff>
      <xdr:row>25</xdr:row>
      <xdr:rowOff>2505710</xdr:rowOff>
    </xdr:to>
    <xdr:pic>
      <xdr:nvPicPr>
        <xdr:cNvPr id="20" name="Picture 19"/>
        <xdr:cNvPicPr>
          <a:picLocks noChangeAspect="1"/>
        </xdr:cNvPicPr>
      </xdr:nvPicPr>
      <xdr:blipFill>
        <a:blip r:embed="rId25"/>
        <a:srcRect t="19020" r="6685" b="11979"/>
        <a:stretch>
          <a:fillRect/>
        </a:stretch>
      </xdr:blipFill>
      <xdr:spPr>
        <a:xfrm>
          <a:off x="1460500" y="61186695"/>
          <a:ext cx="2555240" cy="25203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"/>
  <sheetViews>
    <sheetView zoomScale="70" zoomScaleNormal="70" topLeftCell="A11" workbookViewId="0">
      <selection activeCell="H16" sqref="H16"/>
    </sheetView>
  </sheetViews>
  <sheetFormatPr defaultColWidth="9.14285714285714" defaultRowHeight="18.75" outlineLevelCol="7"/>
  <cols>
    <col min="1" max="1" width="17.4285714285714" style="55"/>
    <col min="2" max="2" width="13.4285714285714" style="55" customWidth="1"/>
    <col min="3" max="3" width="36" style="55" customWidth="1"/>
    <col min="4" max="4" width="21.2857142857143" style="56" customWidth="1"/>
    <col min="5" max="5" width="33.2857142857143" style="55" customWidth="1"/>
    <col min="6" max="6" width="17.2857142857143" style="55" customWidth="1"/>
    <col min="7" max="8" width="20.8571428571429" style="55" customWidth="1"/>
    <col min="9" max="9" width="12.8571428571429" style="55"/>
    <col min="10" max="10" width="9.14285714285714" style="55"/>
    <col min="11" max="16384" width="18.0380952380952" style="55"/>
  </cols>
  <sheetData>
    <row r="1" s="54" customFormat="1" ht="16" customHeight="1" spans="1:8">
      <c r="A1" s="78" t="s">
        <v>0</v>
      </c>
      <c r="B1" s="79" t="s">
        <v>1</v>
      </c>
      <c r="C1" s="79" t="s">
        <v>2</v>
      </c>
      <c r="D1" s="79" t="s">
        <v>3</v>
      </c>
      <c r="E1" s="79" t="s">
        <v>4</v>
      </c>
      <c r="F1" s="79" t="s">
        <v>5</v>
      </c>
      <c r="G1" s="79" t="s">
        <v>6</v>
      </c>
      <c r="H1" s="79" t="s">
        <v>7</v>
      </c>
    </row>
    <row r="2" s="54" customFormat="1" ht="32.15" customHeight="1" spans="1:8">
      <c r="A2" s="80">
        <v>45941</v>
      </c>
      <c r="B2" s="60">
        <v>1934</v>
      </c>
      <c r="C2" s="81" t="s">
        <v>8</v>
      </c>
      <c r="D2" s="82">
        <v>200</v>
      </c>
      <c r="E2" s="62"/>
      <c r="F2" s="63">
        <v>1100</v>
      </c>
      <c r="G2" s="68">
        <f t="shared" ref="G2:G14" si="0">SUM(D2*F2)</f>
        <v>220000</v>
      </c>
      <c r="H2" s="68">
        <f>SUM(G2:G9)</f>
        <v>4308000</v>
      </c>
    </row>
    <row r="3" s="54" customFormat="1" ht="32.15" customHeight="1" spans="1:8">
      <c r="A3" s="83"/>
      <c r="B3" s="60"/>
      <c r="C3" s="81" t="s">
        <v>9</v>
      </c>
      <c r="D3" s="82">
        <v>500</v>
      </c>
      <c r="E3" s="65"/>
      <c r="F3" s="63">
        <v>1380</v>
      </c>
      <c r="G3" s="68">
        <f t="shared" si="0"/>
        <v>690000</v>
      </c>
      <c r="H3" s="84"/>
    </row>
    <row r="4" s="54" customFormat="1" ht="32.15" customHeight="1" spans="1:8">
      <c r="A4" s="83"/>
      <c r="B4" s="60"/>
      <c r="C4" s="81" t="s">
        <v>10</v>
      </c>
      <c r="D4" s="82">
        <v>4</v>
      </c>
      <c r="E4" s="65"/>
      <c r="F4" s="63">
        <v>188000</v>
      </c>
      <c r="G4" s="68">
        <f t="shared" si="0"/>
        <v>752000</v>
      </c>
      <c r="H4" s="84"/>
    </row>
    <row r="5" s="54" customFormat="1" ht="32.15" customHeight="1" spans="1:8">
      <c r="A5" s="83"/>
      <c r="B5" s="60"/>
      <c r="C5" s="81" t="s">
        <v>11</v>
      </c>
      <c r="D5" s="82">
        <v>24</v>
      </c>
      <c r="E5" s="65"/>
      <c r="F5" s="63">
        <v>38000</v>
      </c>
      <c r="G5" s="68">
        <f t="shared" si="0"/>
        <v>912000</v>
      </c>
      <c r="H5" s="84"/>
    </row>
    <row r="6" s="54" customFormat="1" ht="32.15" customHeight="1" spans="1:8">
      <c r="A6" s="83"/>
      <c r="B6" s="60"/>
      <c r="C6" s="81" t="s">
        <v>12</v>
      </c>
      <c r="D6" s="82">
        <v>2</v>
      </c>
      <c r="E6" s="65"/>
      <c r="F6" s="63">
        <v>28000</v>
      </c>
      <c r="G6" s="68">
        <f t="shared" si="0"/>
        <v>56000</v>
      </c>
      <c r="H6" s="84"/>
    </row>
    <row r="7" s="54" customFormat="1" ht="32.15" customHeight="1" spans="1:8">
      <c r="A7" s="83"/>
      <c r="B7" s="60"/>
      <c r="C7" s="81" t="s">
        <v>13</v>
      </c>
      <c r="D7" s="85">
        <v>5</v>
      </c>
      <c r="E7" s="65"/>
      <c r="F7" s="63">
        <v>58000</v>
      </c>
      <c r="G7" s="68">
        <f t="shared" si="0"/>
        <v>290000</v>
      </c>
      <c r="H7" s="84"/>
    </row>
    <row r="8" s="54" customFormat="1" ht="32.15" customHeight="1" spans="1:8">
      <c r="A8" s="83"/>
      <c r="B8" s="60"/>
      <c r="C8" s="86" t="s">
        <v>14</v>
      </c>
      <c r="D8" s="82">
        <v>100</v>
      </c>
      <c r="E8" s="65"/>
      <c r="F8" s="63">
        <v>2680</v>
      </c>
      <c r="G8" s="68">
        <f t="shared" si="0"/>
        <v>268000</v>
      </c>
      <c r="H8" s="84"/>
    </row>
    <row r="9" s="54" customFormat="1" ht="32.15" customHeight="1" spans="1:8">
      <c r="A9" s="83"/>
      <c r="B9" s="60"/>
      <c r="C9" s="66" t="s">
        <v>15</v>
      </c>
      <c r="D9" s="87">
        <v>400</v>
      </c>
      <c r="E9" s="67"/>
      <c r="F9" s="63">
        <v>2800</v>
      </c>
      <c r="G9" s="68">
        <f t="shared" si="0"/>
        <v>1120000</v>
      </c>
      <c r="H9" s="84"/>
    </row>
    <row r="10" s="54" customFormat="1" ht="64.3" customHeight="1" spans="1:8">
      <c r="A10" s="80">
        <v>45946</v>
      </c>
      <c r="B10" s="88">
        <v>1967</v>
      </c>
      <c r="C10" s="66" t="s">
        <v>16</v>
      </c>
      <c r="D10" s="82">
        <v>600</v>
      </c>
      <c r="E10" s="62"/>
      <c r="F10" s="68">
        <v>2900</v>
      </c>
      <c r="G10" s="68">
        <f t="shared" si="0"/>
        <v>1740000</v>
      </c>
      <c r="H10" s="68">
        <f>SUM(G10:G13)</f>
        <v>3612500</v>
      </c>
    </row>
    <row r="11" s="54" customFormat="1" ht="64.3" customHeight="1" spans="1:8">
      <c r="A11" s="83"/>
      <c r="B11" s="89"/>
      <c r="C11" s="60" t="s">
        <v>17</v>
      </c>
      <c r="D11" s="60">
        <v>500</v>
      </c>
      <c r="E11" s="65"/>
      <c r="F11" s="90">
        <v>1495</v>
      </c>
      <c r="G11" s="68">
        <f t="shared" si="0"/>
        <v>747500</v>
      </c>
      <c r="H11" s="84"/>
    </row>
    <row r="12" s="54" customFormat="1" ht="64.3" customHeight="1" spans="1:8">
      <c r="A12" s="83"/>
      <c r="B12" s="89"/>
      <c r="C12" s="60" t="s">
        <v>18</v>
      </c>
      <c r="D12" s="60">
        <v>500</v>
      </c>
      <c r="E12" s="65"/>
      <c r="F12" s="90">
        <v>1100</v>
      </c>
      <c r="G12" s="68">
        <f t="shared" si="0"/>
        <v>550000</v>
      </c>
      <c r="H12" s="84"/>
    </row>
    <row r="13" s="54" customFormat="1" ht="64.3" customHeight="1" spans="1:8">
      <c r="A13" s="83"/>
      <c r="B13" s="89"/>
      <c r="C13" s="88" t="s">
        <v>19</v>
      </c>
      <c r="D13" s="88">
        <v>500</v>
      </c>
      <c r="E13" s="65"/>
      <c r="F13" s="90">
        <v>1150</v>
      </c>
      <c r="G13" s="68">
        <f t="shared" si="0"/>
        <v>575000</v>
      </c>
      <c r="H13" s="84"/>
    </row>
    <row r="14" s="54" customFormat="1" ht="258" customHeight="1" spans="1:8">
      <c r="A14" s="59" t="s">
        <v>20</v>
      </c>
      <c r="B14" s="60">
        <v>2077</v>
      </c>
      <c r="C14" s="60" t="s">
        <v>21</v>
      </c>
      <c r="D14" s="60">
        <v>1200</v>
      </c>
      <c r="E14" s="75"/>
      <c r="F14" s="91">
        <v>373</v>
      </c>
      <c r="G14" s="63">
        <f t="shared" si="0"/>
        <v>447600</v>
      </c>
      <c r="H14" s="63">
        <f>SUM(G14)</f>
        <v>447600</v>
      </c>
    </row>
    <row r="15" s="54" customFormat="1" ht="18" customHeight="1" spans="1:8">
      <c r="A15" s="92" t="s">
        <v>22</v>
      </c>
      <c r="B15" s="93"/>
      <c r="C15" s="94"/>
      <c r="D15" s="95"/>
      <c r="E15" s="96"/>
      <c r="F15" s="96"/>
      <c r="G15" s="97"/>
      <c r="H15" s="98">
        <f>SUM(H2:H14)</f>
        <v>8368100</v>
      </c>
    </row>
  </sheetData>
  <mergeCells count="9">
    <mergeCell ref="A15:C15"/>
    <mergeCell ref="A2:A9"/>
    <mergeCell ref="A10:A13"/>
    <mergeCell ref="B2:B9"/>
    <mergeCell ref="B10:B13"/>
    <mergeCell ref="E2:E9"/>
    <mergeCell ref="E10:E13"/>
    <mergeCell ref="H2:H9"/>
    <mergeCell ref="H10:H13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zoomScale="78" zoomScaleNormal="78" workbookViewId="0">
      <pane ySplit="1" topLeftCell="A2" activePane="bottomLeft" state="frozen"/>
      <selection/>
      <selection pane="bottomLeft" activeCell="H10" sqref="H10"/>
    </sheetView>
  </sheetViews>
  <sheetFormatPr defaultColWidth="9.14285714285714" defaultRowHeight="18.75"/>
  <cols>
    <col min="1" max="1" width="19.8571428571429" style="55"/>
    <col min="2" max="2" width="18.8571428571429" style="55" customWidth="1"/>
    <col min="3" max="3" width="43.0380952380952" style="55" customWidth="1"/>
    <col min="4" max="4" width="14.4285714285714" style="56" customWidth="1"/>
    <col min="5" max="5" width="58.9619047619048" style="55" customWidth="1"/>
    <col min="6" max="6" width="19.5238095238095" style="55" customWidth="1"/>
    <col min="7" max="8" width="20.8571428571429" style="55" customWidth="1"/>
    <col min="9" max="9" width="12.8571428571429" style="55"/>
    <col min="10" max="16384" width="9.14285714285714" style="55"/>
  </cols>
  <sheetData>
    <row r="1" s="54" customFormat="1" ht="16" customHeight="1" spans="1:8">
      <c r="A1" s="57" t="s">
        <v>0</v>
      </c>
      <c r="B1" s="58" t="s">
        <v>1</v>
      </c>
      <c r="C1" s="58" t="s">
        <v>2</v>
      </c>
      <c r="D1" s="58" t="s">
        <v>3</v>
      </c>
      <c r="E1" s="58" t="s">
        <v>4</v>
      </c>
      <c r="F1" s="58" t="s">
        <v>5</v>
      </c>
      <c r="G1" s="58" t="s">
        <v>6</v>
      </c>
      <c r="H1" s="58" t="s">
        <v>7</v>
      </c>
    </row>
    <row r="2" s="54" customFormat="1" ht="40" customHeight="1" spans="1:9">
      <c r="A2" s="59">
        <v>45947</v>
      </c>
      <c r="B2" s="60">
        <v>1197</v>
      </c>
      <c r="C2" s="61" t="s">
        <v>23</v>
      </c>
      <c r="D2" s="61">
        <v>50</v>
      </c>
      <c r="E2" s="62"/>
      <c r="F2" s="63">
        <v>15600</v>
      </c>
      <c r="G2" s="64">
        <f t="shared" ref="G2:G9" si="0">D2*F2</f>
        <v>780000</v>
      </c>
      <c r="H2" s="63">
        <f>SUM(G2:G7)</f>
        <v>2415000</v>
      </c>
      <c r="I2" s="54">
        <f>780000/50</f>
        <v>15600</v>
      </c>
    </row>
    <row r="3" s="54" customFormat="1" ht="40" customHeight="1" spans="1:8">
      <c r="A3" s="59"/>
      <c r="B3" s="60"/>
      <c r="C3" s="61" t="s">
        <v>24</v>
      </c>
      <c r="D3" s="61">
        <v>10</v>
      </c>
      <c r="E3" s="65"/>
      <c r="F3" s="63">
        <v>38000</v>
      </c>
      <c r="G3" s="64">
        <f t="shared" si="0"/>
        <v>380000</v>
      </c>
      <c r="H3" s="61"/>
    </row>
    <row r="4" s="54" customFormat="1" ht="40" customHeight="1" spans="1:8">
      <c r="A4" s="59"/>
      <c r="B4" s="60"/>
      <c r="C4" s="61" t="s">
        <v>25</v>
      </c>
      <c r="D4" s="61">
        <v>5</v>
      </c>
      <c r="E4" s="65"/>
      <c r="F4" s="63">
        <v>45000</v>
      </c>
      <c r="G4" s="64">
        <f t="shared" si="0"/>
        <v>225000</v>
      </c>
      <c r="H4" s="61"/>
    </row>
    <row r="5" s="54" customFormat="1" ht="40" customHeight="1" spans="1:8">
      <c r="A5" s="59"/>
      <c r="B5" s="60"/>
      <c r="C5" s="61" t="s">
        <v>26</v>
      </c>
      <c r="D5" s="61">
        <v>10</v>
      </c>
      <c r="E5" s="65"/>
      <c r="F5" s="63">
        <v>55000</v>
      </c>
      <c r="G5" s="64">
        <f t="shared" si="0"/>
        <v>550000</v>
      </c>
      <c r="H5" s="61"/>
    </row>
    <row r="6" s="54" customFormat="1" ht="40" customHeight="1" spans="1:8">
      <c r="A6" s="59"/>
      <c r="B6" s="60"/>
      <c r="C6" s="61" t="s">
        <v>27</v>
      </c>
      <c r="D6" s="61">
        <v>8</v>
      </c>
      <c r="E6" s="65"/>
      <c r="F6" s="63">
        <v>25000</v>
      </c>
      <c r="G6" s="64">
        <f t="shared" si="0"/>
        <v>200000</v>
      </c>
      <c r="H6" s="61"/>
    </row>
    <row r="7" s="54" customFormat="1" ht="40" customHeight="1" spans="1:8">
      <c r="A7" s="59"/>
      <c r="B7" s="60"/>
      <c r="C7" s="66" t="s">
        <v>28</v>
      </c>
      <c r="D7" s="61">
        <v>2</v>
      </c>
      <c r="E7" s="67"/>
      <c r="F7" s="63">
        <v>140000</v>
      </c>
      <c r="G7" s="64">
        <f t="shared" si="0"/>
        <v>280000</v>
      </c>
      <c r="H7" s="61"/>
    </row>
    <row r="8" s="54" customFormat="1" ht="100" customHeight="1" spans="1:8">
      <c r="A8" s="59">
        <v>45948</v>
      </c>
      <c r="B8" s="60">
        <v>1378</v>
      </c>
      <c r="C8" s="66" t="s">
        <v>29</v>
      </c>
      <c r="D8" s="61">
        <v>20</v>
      </c>
      <c r="E8" s="62"/>
      <c r="F8" s="64">
        <v>75000</v>
      </c>
      <c r="G8" s="64">
        <f t="shared" si="0"/>
        <v>1500000</v>
      </c>
      <c r="H8" s="68">
        <f>SUM(G8:G9)</f>
        <v>2300000</v>
      </c>
    </row>
    <row r="9" s="54" customFormat="1" ht="100" customHeight="1" spans="1:8">
      <c r="A9" s="59"/>
      <c r="B9" s="60"/>
      <c r="C9" s="66" t="s">
        <v>30</v>
      </c>
      <c r="D9" s="61">
        <v>20</v>
      </c>
      <c r="E9" s="67"/>
      <c r="F9" s="64">
        <v>40000</v>
      </c>
      <c r="G9" s="64">
        <f t="shared" si="0"/>
        <v>800000</v>
      </c>
      <c r="H9" s="69"/>
    </row>
    <row r="10" s="54" customFormat="1" ht="60" customHeight="1" spans="1:8">
      <c r="A10" s="70"/>
      <c r="B10" s="71"/>
      <c r="C10" s="72"/>
      <c r="D10" s="61"/>
      <c r="E10" s="73"/>
      <c r="F10" s="64"/>
      <c r="G10" s="64"/>
      <c r="H10" s="64"/>
    </row>
    <row r="11" s="54" customFormat="1" ht="60" customHeight="1" spans="1:8">
      <c r="A11" s="70"/>
      <c r="B11" s="71"/>
      <c r="C11" s="66"/>
      <c r="D11" s="61"/>
      <c r="E11" s="73"/>
      <c r="F11" s="63"/>
      <c r="G11" s="64"/>
      <c r="H11" s="64"/>
    </row>
    <row r="12" s="54" customFormat="1" ht="60" customHeight="1" spans="1:8">
      <c r="A12" s="70"/>
      <c r="B12" s="71"/>
      <c r="C12" s="66"/>
      <c r="D12" s="61"/>
      <c r="E12" s="73"/>
      <c r="F12" s="63"/>
      <c r="G12" s="64"/>
      <c r="H12" s="64"/>
    </row>
    <row r="13" s="54" customFormat="1" ht="200" customHeight="1" spans="1:8">
      <c r="A13" s="70"/>
      <c r="B13" s="60"/>
      <c r="C13" s="66"/>
      <c r="D13" s="74"/>
      <c r="E13" s="75"/>
      <c r="F13" s="68"/>
      <c r="G13" s="68"/>
      <c r="H13" s="63"/>
    </row>
    <row r="14" s="54" customFormat="1" spans="1:8">
      <c r="A14" s="76"/>
      <c r="B14" s="76"/>
      <c r="C14" s="76"/>
      <c r="D14" s="76"/>
      <c r="E14" s="76"/>
      <c r="F14" s="76"/>
      <c r="G14" s="77"/>
      <c r="H14" s="77">
        <f>SUM(H2:H13)</f>
        <v>4715000</v>
      </c>
    </row>
  </sheetData>
  <mergeCells count="12">
    <mergeCell ref="A14:E14"/>
    <mergeCell ref="A2:A7"/>
    <mergeCell ref="A8:A9"/>
    <mergeCell ref="B2:B7"/>
    <mergeCell ref="B8:B9"/>
    <mergeCell ref="C11:C12"/>
    <mergeCell ref="D11:D12"/>
    <mergeCell ref="E2:E7"/>
    <mergeCell ref="E8:E9"/>
    <mergeCell ref="F11:F12"/>
    <mergeCell ref="H2:H7"/>
    <mergeCell ref="H8:H9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4"/>
  <sheetViews>
    <sheetView tabSelected="1" workbookViewId="0">
      <selection activeCell="F2" sqref="F2"/>
    </sheetView>
  </sheetViews>
  <sheetFormatPr defaultColWidth="9.14285714285714" defaultRowHeight="15" outlineLevelCol="6"/>
  <cols>
    <col min="1" max="1" width="12.7142857142857"/>
    <col min="2" max="2" width="19.8571428571429" customWidth="1"/>
    <col min="3" max="3" width="22.5714285714286" customWidth="1"/>
    <col min="4" max="4" width="17.5714285714286" customWidth="1"/>
    <col min="5" max="5" width="37" customWidth="1"/>
    <col min="6" max="6" width="19.4285714285714" customWidth="1"/>
    <col min="7" max="7" width="17.2857142857143" customWidth="1"/>
  </cols>
  <sheetData>
    <row r="1" ht="16" customHeight="1" spans="1:7">
      <c r="A1" s="23" t="s">
        <v>0</v>
      </c>
      <c r="B1" s="24" t="s">
        <v>1</v>
      </c>
      <c r="C1" s="24" t="s">
        <v>2</v>
      </c>
      <c r="D1" s="24" t="s">
        <v>3</v>
      </c>
      <c r="E1" s="24" t="s">
        <v>4</v>
      </c>
      <c r="F1" s="24" t="s">
        <v>5</v>
      </c>
      <c r="G1" s="24" t="s">
        <v>7</v>
      </c>
    </row>
    <row r="2" ht="123.5" customHeight="1" spans="1:7">
      <c r="A2" s="25">
        <v>45944</v>
      </c>
      <c r="B2" s="26" t="s">
        <v>31</v>
      </c>
      <c r="C2" s="27" t="s">
        <v>32</v>
      </c>
      <c r="D2" s="28">
        <v>48</v>
      </c>
      <c r="E2" s="29"/>
      <c r="F2" s="15">
        <v>4392.79</v>
      </c>
      <c r="G2" s="30">
        <f>SUM(D2*F2)</f>
        <v>210853.92</v>
      </c>
    </row>
    <row r="3" ht="123.5" customHeight="1" spans="1:7">
      <c r="A3" s="31"/>
      <c r="B3" s="32"/>
      <c r="C3" s="27" t="s">
        <v>33</v>
      </c>
      <c r="D3" s="28">
        <v>60</v>
      </c>
      <c r="E3" s="33"/>
      <c r="F3" s="15">
        <v>6063.96</v>
      </c>
      <c r="G3" s="30">
        <f>SUM(D3*F3)</f>
        <v>363837.6</v>
      </c>
    </row>
    <row r="4" spans="1:7">
      <c r="A4" s="34"/>
      <c r="B4" s="35" t="s">
        <v>34</v>
      </c>
      <c r="C4" s="35"/>
      <c r="D4" s="36"/>
      <c r="E4" s="37"/>
      <c r="F4" s="36"/>
      <c r="G4" s="36">
        <f>SUM(G2:G3)</f>
        <v>574691.52</v>
      </c>
    </row>
    <row r="5" spans="1:7">
      <c r="A5" s="38"/>
      <c r="B5" s="39" t="s">
        <v>35</v>
      </c>
      <c r="C5" s="40"/>
      <c r="D5" s="36"/>
      <c r="E5" s="37"/>
      <c r="F5" s="36"/>
      <c r="G5" s="36">
        <v>63216</v>
      </c>
    </row>
    <row r="6" spans="1:7">
      <c r="A6" s="34"/>
      <c r="B6" s="35" t="s">
        <v>36</v>
      </c>
      <c r="C6" s="35"/>
      <c r="D6" s="36"/>
      <c r="E6" s="37"/>
      <c r="F6" s="36"/>
      <c r="G6" s="41">
        <v>575</v>
      </c>
    </row>
    <row r="7" spans="1:7">
      <c r="A7" s="42"/>
      <c r="B7" s="43" t="s">
        <v>7</v>
      </c>
      <c r="C7" s="44"/>
      <c r="D7" s="36"/>
      <c r="E7" s="45"/>
      <c r="F7" s="46"/>
      <c r="G7" s="45">
        <f>SUM(G4:G6)</f>
        <v>638482.52</v>
      </c>
    </row>
    <row r="8" ht="123.5" customHeight="1" spans="1:7">
      <c r="A8" s="47"/>
      <c r="B8" s="26"/>
      <c r="C8" s="27"/>
      <c r="D8" s="28"/>
      <c r="E8" s="29"/>
      <c r="F8" s="15"/>
      <c r="G8" s="30"/>
    </row>
    <row r="9" ht="123.5" customHeight="1" spans="1:7">
      <c r="A9" s="47"/>
      <c r="B9" s="32"/>
      <c r="C9" s="27"/>
      <c r="D9" s="28"/>
      <c r="E9" s="33"/>
      <c r="F9" s="15"/>
      <c r="G9" s="30"/>
    </row>
    <row r="10" spans="1:7">
      <c r="A10" s="34"/>
      <c r="B10" s="35" t="s">
        <v>34</v>
      </c>
      <c r="C10" s="35"/>
      <c r="D10" s="36"/>
      <c r="E10" s="37"/>
      <c r="F10" s="36"/>
      <c r="G10" s="36">
        <f>SUM(G8:G9)</f>
        <v>0</v>
      </c>
    </row>
    <row r="11" spans="1:7">
      <c r="A11" s="38"/>
      <c r="B11" s="39" t="s">
        <v>35</v>
      </c>
      <c r="C11" s="40"/>
      <c r="D11" s="36"/>
      <c r="E11" s="37"/>
      <c r="F11" s="36"/>
      <c r="G11" s="36"/>
    </row>
    <row r="12" spans="1:7">
      <c r="A12" s="34"/>
      <c r="B12" s="35" t="s">
        <v>36</v>
      </c>
      <c r="C12" s="35"/>
      <c r="D12" s="36"/>
      <c r="E12" s="37"/>
      <c r="F12" s="36"/>
      <c r="G12" s="41"/>
    </row>
    <row r="13" spans="1:7">
      <c r="A13" s="42"/>
      <c r="B13" s="43" t="s">
        <v>7</v>
      </c>
      <c r="C13" s="44"/>
      <c r="D13" s="36"/>
      <c r="E13" s="45"/>
      <c r="F13" s="46"/>
      <c r="G13" s="45">
        <f>SUM(G10:G12)</f>
        <v>0</v>
      </c>
    </row>
    <row r="14" spans="1:7">
      <c r="A14" s="48" t="s">
        <v>22</v>
      </c>
      <c r="B14" s="49"/>
      <c r="C14" s="49"/>
      <c r="D14" s="50"/>
      <c r="E14" s="51">
        <f>G7+G13</f>
        <v>638482.52</v>
      </c>
      <c r="F14" s="52"/>
      <c r="G14" s="53"/>
    </row>
  </sheetData>
  <mergeCells count="16">
    <mergeCell ref="B4:C4"/>
    <mergeCell ref="B5:C5"/>
    <mergeCell ref="B6:C6"/>
    <mergeCell ref="B7:C7"/>
    <mergeCell ref="B10:C10"/>
    <mergeCell ref="B11:C11"/>
    <mergeCell ref="B12:C12"/>
    <mergeCell ref="B13:C13"/>
    <mergeCell ref="A14:D14"/>
    <mergeCell ref="E14:G14"/>
    <mergeCell ref="A2:A3"/>
    <mergeCell ref="A8:A9"/>
    <mergeCell ref="B2:B3"/>
    <mergeCell ref="B8:B9"/>
    <mergeCell ref="E2:E3"/>
    <mergeCell ref="E8:E9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32"/>
  <sheetViews>
    <sheetView workbookViewId="0">
      <pane ySplit="1" topLeftCell="A22" activePane="bottomLeft" state="frozen"/>
      <selection/>
      <selection pane="bottomLeft" activeCell="C31" sqref="C31"/>
    </sheetView>
  </sheetViews>
  <sheetFormatPr defaultColWidth="9.14285714285714" defaultRowHeight="15" outlineLevelCol="4"/>
  <cols>
    <col min="1" max="1" width="9.14285714285714" style="8"/>
    <col min="2" max="2" width="12.6" style="9" customWidth="1"/>
    <col min="3" max="3" width="38.7142857142857" style="8" customWidth="1"/>
    <col min="4" max="4" width="18.8285714285714" style="8" customWidth="1"/>
    <col min="5" max="5" width="12.2857142857143" style="8" customWidth="1"/>
    <col min="6" max="16384" width="9.14285714285714" style="8"/>
  </cols>
  <sheetData>
    <row r="1" s="7" customFormat="1" ht="19" customHeight="1" spans="1:5">
      <c r="A1" s="10" t="s">
        <v>0</v>
      </c>
      <c r="B1" s="11" t="s">
        <v>1</v>
      </c>
      <c r="C1" s="10" t="s">
        <v>4</v>
      </c>
      <c r="D1" s="10" t="s">
        <v>7</v>
      </c>
      <c r="E1" s="10" t="s">
        <v>37</v>
      </c>
    </row>
    <row r="2" s="8" customFormat="1" ht="200" customHeight="1" spans="1:5">
      <c r="A2" s="12">
        <v>45931</v>
      </c>
      <c r="B2" s="99" t="s">
        <v>38</v>
      </c>
      <c r="C2" s="14"/>
      <c r="D2" s="15">
        <v>48000</v>
      </c>
      <c r="E2" s="14"/>
    </row>
    <row r="3" s="8" customFormat="1" ht="200" customHeight="1" spans="1:5">
      <c r="A3" s="12">
        <v>45932</v>
      </c>
      <c r="B3" s="99" t="s">
        <v>39</v>
      </c>
      <c r="C3" s="14"/>
      <c r="D3" s="16">
        <v>24000</v>
      </c>
      <c r="E3" s="17"/>
    </row>
    <row r="4" s="8" customFormat="1" ht="200" customHeight="1" spans="1:5">
      <c r="A4" s="12">
        <v>45933</v>
      </c>
      <c r="B4" s="99" t="s">
        <v>40</v>
      </c>
      <c r="C4" s="14"/>
      <c r="D4" s="16">
        <v>32000</v>
      </c>
      <c r="E4" s="17"/>
    </row>
    <row r="5" s="8" customFormat="1" ht="200" customHeight="1" spans="1:5">
      <c r="A5" s="12">
        <v>45935</v>
      </c>
      <c r="B5" s="99" t="s">
        <v>41</v>
      </c>
      <c r="C5" s="14"/>
      <c r="D5" s="16">
        <v>56000</v>
      </c>
      <c r="E5" s="17"/>
    </row>
    <row r="6" s="8" customFormat="1" ht="200" customHeight="1" spans="1:5">
      <c r="A6" s="12">
        <v>45936</v>
      </c>
      <c r="B6" s="99" t="s">
        <v>42</v>
      </c>
      <c r="C6" s="14"/>
      <c r="D6" s="16">
        <v>32000</v>
      </c>
      <c r="E6" s="17"/>
    </row>
    <row r="7" s="8" customFormat="1" ht="200" customHeight="1" spans="1:5">
      <c r="A7" s="12">
        <v>45937</v>
      </c>
      <c r="B7" s="99" t="s">
        <v>43</v>
      </c>
      <c r="C7" s="14"/>
      <c r="D7" s="16">
        <v>32000</v>
      </c>
      <c r="E7" s="17"/>
    </row>
    <row r="8" s="8" customFormat="1" ht="200" customHeight="1" spans="1:5">
      <c r="A8" s="12">
        <v>45938</v>
      </c>
      <c r="B8" s="99" t="s">
        <v>44</v>
      </c>
      <c r="C8" s="14"/>
      <c r="D8" s="16">
        <v>63000</v>
      </c>
      <c r="E8" s="17"/>
    </row>
    <row r="9" s="8" customFormat="1" ht="200" customHeight="1" spans="1:5">
      <c r="A9" s="12">
        <v>45939</v>
      </c>
      <c r="B9" s="99" t="s">
        <v>45</v>
      </c>
      <c r="C9" s="14"/>
      <c r="D9" s="16">
        <v>32000</v>
      </c>
      <c r="E9" s="17"/>
    </row>
    <row r="10" s="8" customFormat="1" ht="200" customHeight="1" spans="1:5">
      <c r="A10" s="12">
        <v>45940</v>
      </c>
      <c r="B10" s="99" t="s">
        <v>46</v>
      </c>
      <c r="C10" s="14"/>
      <c r="D10" s="16">
        <v>32000</v>
      </c>
      <c r="E10" s="17"/>
    </row>
    <row r="11" s="8" customFormat="1" ht="200" customHeight="1" spans="1:5">
      <c r="A11" s="12">
        <v>45941</v>
      </c>
      <c r="B11" s="99" t="s">
        <v>47</v>
      </c>
      <c r="C11" s="14"/>
      <c r="D11" s="16">
        <v>64000</v>
      </c>
      <c r="E11" s="17"/>
    </row>
    <row r="12" s="8" customFormat="1" ht="200" customHeight="1" spans="1:5">
      <c r="A12" s="12">
        <v>45942</v>
      </c>
      <c r="B12" s="99" t="s">
        <v>48</v>
      </c>
      <c r="C12" s="14"/>
      <c r="D12" s="16">
        <v>63000</v>
      </c>
      <c r="E12" s="17"/>
    </row>
    <row r="13" s="8" customFormat="1" ht="200" customHeight="1" spans="1:5">
      <c r="A13" s="12">
        <v>45943</v>
      </c>
      <c r="B13" s="99" t="s">
        <v>49</v>
      </c>
      <c r="C13" s="14"/>
      <c r="D13" s="16">
        <v>32000</v>
      </c>
      <c r="E13" s="17"/>
    </row>
    <row r="14" s="8" customFormat="1" ht="200" customHeight="1" spans="1:5">
      <c r="A14" s="12">
        <v>45944</v>
      </c>
      <c r="B14" s="99" t="s">
        <v>50</v>
      </c>
      <c r="C14" s="14"/>
      <c r="D14" s="16">
        <v>16000</v>
      </c>
      <c r="E14" s="17"/>
    </row>
    <row r="15" s="8" customFormat="1" ht="200" customHeight="1" spans="1:5">
      <c r="A15" s="12">
        <v>45947</v>
      </c>
      <c r="B15" s="99" t="s">
        <v>51</v>
      </c>
      <c r="C15" s="14"/>
      <c r="D15" s="16">
        <v>72000</v>
      </c>
      <c r="E15" s="17"/>
    </row>
    <row r="16" s="8" customFormat="1" ht="200" customHeight="1" spans="1:5">
      <c r="A16" s="12">
        <v>45948</v>
      </c>
      <c r="B16" s="99" t="s">
        <v>52</v>
      </c>
      <c r="C16" s="14"/>
      <c r="D16" s="16">
        <v>24000</v>
      </c>
      <c r="E16" s="17"/>
    </row>
    <row r="17" s="8" customFormat="1" ht="200" customHeight="1" spans="1:5">
      <c r="A17" s="12">
        <v>45950</v>
      </c>
      <c r="B17" s="99" t="s">
        <v>53</v>
      </c>
      <c r="C17" s="14"/>
      <c r="D17" s="16">
        <v>71000</v>
      </c>
      <c r="E17" s="17"/>
    </row>
    <row r="18" s="8" customFormat="1" ht="200" customHeight="1" spans="1:5">
      <c r="A18" s="12">
        <v>45951</v>
      </c>
      <c r="B18" s="99" t="s">
        <v>54</v>
      </c>
      <c r="C18" s="14"/>
      <c r="D18" s="16">
        <v>16000</v>
      </c>
      <c r="E18" s="17"/>
    </row>
    <row r="19" s="8" customFormat="1" ht="200" customHeight="1" spans="1:5">
      <c r="A19" s="12">
        <v>45952</v>
      </c>
      <c r="B19" s="99" t="s">
        <v>55</v>
      </c>
      <c r="C19" s="14"/>
      <c r="D19" s="16">
        <v>16000</v>
      </c>
      <c r="E19" s="17"/>
    </row>
    <row r="20" s="8" customFormat="1" ht="200" customHeight="1" spans="1:5">
      <c r="A20" s="12">
        <v>45953</v>
      </c>
      <c r="B20" s="99" t="s">
        <v>56</v>
      </c>
      <c r="C20" s="14"/>
      <c r="D20" s="16">
        <v>24000</v>
      </c>
      <c r="E20" s="17"/>
    </row>
    <row r="21" s="8" customFormat="1" ht="200" customHeight="1" spans="1:5">
      <c r="A21" s="12">
        <v>45954</v>
      </c>
      <c r="B21" s="99" t="s">
        <v>57</v>
      </c>
      <c r="C21" s="14"/>
      <c r="D21" s="16">
        <v>24000</v>
      </c>
      <c r="E21" s="17"/>
    </row>
    <row r="22" s="8" customFormat="1" ht="200" customHeight="1" spans="1:5">
      <c r="A22" s="12">
        <v>45955</v>
      </c>
      <c r="B22" s="99" t="s">
        <v>58</v>
      </c>
      <c r="C22" s="14"/>
      <c r="D22" s="16">
        <v>32000</v>
      </c>
      <c r="E22" s="17"/>
    </row>
    <row r="23" s="8" customFormat="1" ht="200" customHeight="1" spans="1:5">
      <c r="A23" s="12">
        <v>45956</v>
      </c>
      <c r="B23" s="99" t="s">
        <v>59</v>
      </c>
      <c r="C23" s="14"/>
      <c r="D23" s="16">
        <v>16000</v>
      </c>
      <c r="E23" s="17"/>
    </row>
    <row r="24" s="8" customFormat="1" ht="200" customHeight="1" spans="1:5">
      <c r="A24" s="12">
        <v>45957</v>
      </c>
      <c r="B24" s="99" t="s">
        <v>60</v>
      </c>
      <c r="C24" s="14"/>
      <c r="D24" s="15">
        <v>24000</v>
      </c>
      <c r="E24" s="14"/>
    </row>
    <row r="25" s="8" customFormat="1" ht="200" customHeight="1" spans="1:5">
      <c r="A25" s="12">
        <v>45958</v>
      </c>
      <c r="B25" s="99" t="s">
        <v>61</v>
      </c>
      <c r="C25" s="14"/>
      <c r="D25" s="15">
        <v>24000</v>
      </c>
      <c r="E25" s="14"/>
    </row>
    <row r="26" s="8" customFormat="1" ht="200" customHeight="1" spans="1:5">
      <c r="A26" s="12">
        <v>45959</v>
      </c>
      <c r="B26" s="99" t="s">
        <v>62</v>
      </c>
      <c r="C26" s="14"/>
      <c r="D26" s="15">
        <v>24000</v>
      </c>
      <c r="E26" s="14"/>
    </row>
    <row r="27" s="8" customFormat="1" ht="200" customHeight="1" spans="1:5">
      <c r="A27" s="12">
        <v>45960</v>
      </c>
      <c r="B27" s="13"/>
      <c r="C27" s="14"/>
      <c r="D27" s="15"/>
      <c r="E27" s="14"/>
    </row>
    <row r="28" s="8" customFormat="1" ht="200" customHeight="1" spans="1:5">
      <c r="A28" s="12">
        <v>45961</v>
      </c>
      <c r="B28" s="13"/>
      <c r="C28" s="14"/>
      <c r="D28" s="15"/>
      <c r="E28" s="14"/>
    </row>
    <row r="29" s="8" customFormat="1" ht="200" customHeight="1" spans="1:5">
      <c r="A29" s="12"/>
      <c r="B29" s="13"/>
      <c r="C29" s="14"/>
      <c r="D29" s="15"/>
      <c r="E29" s="14"/>
    </row>
    <row r="30" s="8" customFormat="1" ht="200" customHeight="1" spans="1:5">
      <c r="A30" s="12"/>
      <c r="B30" s="13"/>
      <c r="C30" s="14"/>
      <c r="D30" s="15"/>
      <c r="E30" s="14"/>
    </row>
    <row r="31" s="8" customFormat="1" ht="200" customHeight="1" spans="1:5">
      <c r="A31" s="12"/>
      <c r="B31" s="13"/>
      <c r="C31" s="14"/>
      <c r="D31" s="15"/>
      <c r="E31" s="14"/>
    </row>
    <row r="32" s="8" customFormat="1" spans="1:5">
      <c r="A32" s="18"/>
      <c r="B32" s="19"/>
      <c r="C32" s="20">
        <f>SUM(D2:D31)</f>
        <v>893000</v>
      </c>
      <c r="D32" s="21"/>
      <c r="E32" s="22"/>
    </row>
  </sheetData>
  <mergeCells count="2">
    <mergeCell ref="A32:B32"/>
    <mergeCell ref="C32:E32"/>
  </mergeCells>
  <pageMargins left="0.75" right="0.75" top="1" bottom="1" header="0.5" footer="0.5"/>
  <headerFooter/>
  <ignoredErrors>
    <ignoredError sqref="B14:B17" numberStoredAsText="1"/>
  </ignoredError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C5" sqref="C5"/>
    </sheetView>
  </sheetViews>
  <sheetFormatPr defaultColWidth="9.14285714285714" defaultRowHeight="15" outlineLevelRow="5" outlineLevelCol="2"/>
  <cols>
    <col min="2" max="2" width="21.8571428571429" customWidth="1"/>
    <col min="3" max="3" width="28" customWidth="1"/>
  </cols>
  <sheetData>
    <row r="1" ht="25" customHeight="1" spans="1:3">
      <c r="A1" s="1" t="s">
        <v>63</v>
      </c>
      <c r="B1" s="1" t="s">
        <v>64</v>
      </c>
      <c r="C1" s="1" t="s">
        <v>65</v>
      </c>
    </row>
    <row r="2" spans="1:3">
      <c r="A2" s="2">
        <v>1</v>
      </c>
      <c r="B2" s="2" t="s">
        <v>66</v>
      </c>
      <c r="C2" s="3">
        <f>'Anugrah (Bag, Cup, Box)'!H15</f>
        <v>8368100</v>
      </c>
    </row>
    <row r="3" spans="1:3">
      <c r="A3" s="2">
        <v>2</v>
      </c>
      <c r="B3" s="2" t="s">
        <v>67</v>
      </c>
      <c r="C3" s="3">
        <f>'UD Abdi Jaya (Bag, Cup, Box)'!H14</f>
        <v>4715000</v>
      </c>
    </row>
    <row r="4" spans="1:3">
      <c r="A4" s="2">
        <v>3</v>
      </c>
      <c r="B4" s="2" t="s">
        <v>68</v>
      </c>
      <c r="C4" s="3">
        <f>'PT. SUPARMA JAYA TBK (Tissue)'!E14</f>
        <v>638482.52</v>
      </c>
    </row>
    <row r="5" spans="1:3">
      <c r="A5" s="2">
        <v>4</v>
      </c>
      <c r="B5" s="4" t="s">
        <v>69</v>
      </c>
      <c r="C5" s="5">
        <f>'Vickel Laundry'!C32</f>
        <v>893000</v>
      </c>
    </row>
    <row r="6" spans="1:3">
      <c r="A6" s="4" t="s">
        <v>7</v>
      </c>
      <c r="B6" s="4"/>
      <c r="C6" s="6">
        <f>SUM(C2:C5)</f>
        <v>14614582.52</v>
      </c>
    </row>
  </sheetData>
  <mergeCells count="1">
    <mergeCell ref="A6:B6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Anugrah (Bag, Cup, Box)</vt:lpstr>
      <vt:lpstr>UD Abdi Jaya (Bag, Cup, Box)</vt:lpstr>
      <vt:lpstr>PT. SUPARMA JAYA TBK (Tissue)</vt:lpstr>
      <vt:lpstr>Vickel Laundry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2025-07-10T08:21:00Z</dcterms:created>
  <dcterms:modified xsi:type="dcterms:W3CDTF">2025-11-19T10:13:51Z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A29148F1284A4E108B88A706AF0A1D4B_12</vt:lpwstr>
  </property>
  <property fmtid="{D5CDD505-2E9C-101B-9397-08002B2CF9AE}" pid="3" name="KSOProductBuildVer">
    <vt:lpwstr>1033-12.2.0.23155</vt:lpwstr>
  </property>
</Properties>
</file>